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935"/>
  </bookViews>
  <sheets>
    <sheet name="Sheet2" sheetId="2" r:id="rId1"/>
  </sheets>
  <calcPr calcId="144525" iterate="1"/>
</workbook>
</file>

<file path=xl/calcChain.xml><?xml version="1.0" encoding="utf-8"?>
<calcChain xmlns="http://schemas.openxmlformats.org/spreadsheetml/2006/main">
  <c r="M8" i="2" l="1"/>
  <c r="M9" i="2"/>
  <c r="M10" i="2"/>
  <c r="M11" i="2"/>
  <c r="M12" i="2"/>
  <c r="M14" i="2"/>
  <c r="M7" i="2"/>
  <c r="J6" i="2"/>
  <c r="K13" i="2"/>
  <c r="K5" i="2" l="1"/>
  <c r="I5" i="2"/>
  <c r="J5" i="2" s="1"/>
</calcChain>
</file>

<file path=xl/sharedStrings.xml><?xml version="1.0" encoding="utf-8"?>
<sst xmlns="http://schemas.openxmlformats.org/spreadsheetml/2006/main" count="23" uniqueCount="23">
  <si>
    <t>附件1：</t>
  </si>
  <si>
    <t>序号</t>
  </si>
  <si>
    <t>地州、县市</t>
  </si>
  <si>
    <t>贫困人口总规模（人）</t>
  </si>
  <si>
    <t>贫困村总规模（个）</t>
  </si>
  <si>
    <t>2019年度脱贫计划（人）</t>
  </si>
  <si>
    <t>2019年度贫困村退出计划（个）</t>
  </si>
  <si>
    <t>扶贫成效</t>
  </si>
  <si>
    <t>分配资金综合比例</t>
  </si>
  <si>
    <t>金额</t>
  </si>
  <si>
    <t>2018年减贫任务完成情况（人）</t>
  </si>
  <si>
    <t>2018年贫困村退出任务完成情况（个）</t>
  </si>
  <si>
    <t>一</t>
  </si>
  <si>
    <t>和田地区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</si>
  <si>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</si>
  <si>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</si>
  <si>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</si>
  <si>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</si>
  <si>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</si>
  <si>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</si>
  <si>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</si>
  <si>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和田市</t>
  </si>
  <si>
    <t>2020年贫困县整合范围涉农资金提前预告知分配表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</si>
</sst>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;[Red]\-0.000\ "/>
    <numFmt numFmtId="177" formatCode="0.000_ "/>
  </numFmts>
  <fonts count="16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name val="黑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5">
    <xf numFmtId="0" fontId="0" fillId="0" borderId="0"/>
    <xf numFmtId="9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4" fillId="0" borderId="0"/>
    <xf numFmtId="0" fontId="13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9">
    <xf numFmtId="0" fontId="0" fillId="0" borderId="0" xfId="0"/>
    <xf numFmtId="0" fontId="0" fillId="0" borderId="0" xfId="0" applyFill="1" applyAlignment="1">
      <alignment wrapText="1"/>
    </xf>
    <xf numFmtId="10" fontId="0" fillId="0" borderId="0" xfId="0" applyNumberFormat="1" applyFill="1" applyAlignment="1">
      <alignment wrapText="1"/>
    </xf>
    <xf numFmtId="0" fontId="14" fillId="0" borderId="0" xfId="13" applyFill="1" applyAlignment="1">
      <alignment vertical="center" wrapText="1"/>
    </xf>
    <xf numFmtId="0" fontId="3" fillId="0" borderId="2" xfId="23" applyFont="1" applyFill="1" applyBorder="1" applyAlignment="1">
      <alignment horizontal="center" vertical="center" wrapText="1"/>
    </xf>
    <xf numFmtId="9" fontId="4" fillId="0" borderId="2" xfId="23" applyNumberFormat="1" applyFont="1" applyFill="1" applyBorder="1" applyAlignment="1">
      <alignment horizontal="center" vertical="center" wrapText="1" shrinkToFit="1"/>
    </xf>
    <xf numFmtId="9" fontId="3" fillId="0" borderId="2" xfId="23" applyNumberFormat="1" applyFont="1" applyFill="1" applyBorder="1" applyAlignment="1">
      <alignment horizontal="center" vertical="center" wrapText="1" shrinkToFit="1"/>
    </xf>
    <xf numFmtId="0" fontId="5" fillId="0" borderId="2" xfId="23" applyFont="1" applyFill="1" applyBorder="1" applyAlignment="1">
      <alignment horizontal="center" vertical="center" wrapText="1"/>
    </xf>
    <xf numFmtId="0" fontId="6" fillId="0" borderId="2" xfId="23" applyFont="1" applyFill="1" applyBorder="1" applyAlignment="1">
      <alignment horizontal="center" vertical="center" wrapText="1" shrinkToFit="1"/>
    </xf>
    <xf numFmtId="1" fontId="6" fillId="0" borderId="2" xfId="23" applyNumberFormat="1" applyFont="1" applyFill="1" applyBorder="1" applyAlignment="1">
      <alignment horizontal="center" vertical="center" wrapText="1" shrinkToFit="1"/>
    </xf>
    <xf numFmtId="1" fontId="6" fillId="0" borderId="2" xfId="25" applyNumberFormat="1" applyFont="1" applyFill="1" applyBorder="1" applyAlignment="1">
      <alignment horizontal="center" vertical="center" wrapText="1" shrinkToFit="1"/>
    </xf>
    <xf numFmtId="0" fontId="7" fillId="0" borderId="2" xfId="23" applyFont="1" applyFill="1" applyBorder="1" applyAlignment="1">
      <alignment horizontal="center" vertical="center" wrapText="1"/>
    </xf>
    <xf numFmtId="0" fontId="8" fillId="0" borderId="2" xfId="23" applyFont="1" applyFill="1" applyBorder="1" applyAlignment="1">
      <alignment horizontal="center" vertical="center" wrapText="1" shrinkToFit="1"/>
    </xf>
    <xf numFmtId="0" fontId="9" fillId="0" borderId="2" xfId="41" applyFont="1" applyFill="1" applyBorder="1" applyAlignment="1">
      <alignment horizontal="center" vertical="center" shrinkToFit="1"/>
    </xf>
    <xf numFmtId="1" fontId="9" fillId="0" borderId="2" xfId="41" applyNumberFormat="1" applyFont="1" applyFill="1" applyBorder="1" applyAlignment="1">
      <alignment horizontal="center" vertical="center" shrinkToFit="1"/>
    </xf>
    <xf numFmtId="1" fontId="9" fillId="0" borderId="2" xfId="41" applyNumberFormat="1" applyFont="1" applyFill="1" applyBorder="1" applyAlignment="1">
      <alignment horizontal="center" vertical="center"/>
    </xf>
    <xf numFmtId="1" fontId="9" fillId="0" borderId="2" xfId="27" applyNumberFormat="1" applyFont="1" applyFill="1" applyBorder="1" applyAlignment="1">
      <alignment horizontal="center" vertical="center"/>
    </xf>
    <xf numFmtId="1" fontId="9" fillId="0" borderId="2" xfId="27" applyNumberFormat="1" applyFont="1" applyFill="1" applyBorder="1" applyAlignment="1">
      <alignment horizontal="center" vertical="center" shrinkToFit="1"/>
    </xf>
    <xf numFmtId="0" fontId="7" fillId="0" borderId="2" xfId="23" applyFont="1" applyFill="1" applyBorder="1" applyAlignment="1">
      <alignment horizontal="center" vertical="center" wrapText="1" shrinkToFit="1"/>
    </xf>
    <xf numFmtId="0" fontId="0" fillId="0" borderId="0" xfId="0" applyFont="1" applyFill="1" applyAlignment="1">
      <alignment wrapText="1"/>
    </xf>
    <xf numFmtId="10" fontId="14" fillId="0" borderId="0" xfId="13" applyNumberFormat="1" applyFill="1" applyAlignment="1">
      <alignment vertical="center" wrapText="1"/>
    </xf>
    <xf numFmtId="10" fontId="3" fillId="0" borderId="2" xfId="4" applyNumberFormat="1" applyFont="1" applyFill="1" applyBorder="1" applyAlignment="1">
      <alignment horizontal="center" vertical="center" wrapText="1"/>
    </xf>
    <xf numFmtId="10" fontId="11" fillId="0" borderId="2" xfId="23" applyNumberFormat="1" applyFont="1" applyFill="1" applyBorder="1" applyAlignment="1">
      <alignment horizontal="center" vertical="center" wrapText="1"/>
    </xf>
    <xf numFmtId="10" fontId="0" fillId="0" borderId="2" xfId="0" applyNumberFormat="1" applyFill="1" applyBorder="1" applyAlignment="1">
      <alignment horizontal="center" vertical="center" wrapText="1"/>
    </xf>
    <xf numFmtId="10" fontId="12" fillId="0" borderId="0" xfId="23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wrapText="1"/>
    </xf>
    <xf numFmtId="176" fontId="10" fillId="0" borderId="2" xfId="0" applyNumberFormat="1" applyFont="1" applyFill="1" applyBorder="1" applyAlignment="1">
      <alignment wrapText="1"/>
    </xf>
    <xf numFmtId="176" fontId="0" fillId="0" borderId="2" xfId="0" applyNumberFormat="1" applyFill="1" applyBorder="1" applyAlignment="1">
      <alignment wrapText="1"/>
    </xf>
    <xf numFmtId="176" fontId="0" fillId="2" borderId="2" xfId="0" applyNumberFormat="1" applyFill="1" applyBorder="1" applyAlignment="1">
      <alignment wrapText="1"/>
    </xf>
    <xf numFmtId="177" fontId="0" fillId="0" borderId="0" xfId="0" applyNumberFormat="1" applyFill="1" applyAlignment="1">
      <alignment wrapText="1"/>
    </xf>
    <xf numFmtId="177" fontId="14" fillId="0" borderId="0" xfId="0" applyNumberFormat="1" applyFont="1" applyFill="1" applyAlignment="1">
      <alignment wrapText="1"/>
    </xf>
    <xf numFmtId="0" fontId="1" fillId="0" borderId="0" xfId="23" applyFont="1" applyFill="1" applyBorder="1" applyAlignment="1">
      <alignment horizontal="left" vertical="center" wrapText="1"/>
    </xf>
    <xf numFmtId="0" fontId="2" fillId="0" borderId="0" xfId="23" applyFont="1" applyFill="1" applyAlignment="1">
      <alignment horizontal="center" vertical="center" wrapText="1"/>
    </xf>
    <xf numFmtId="0" fontId="3" fillId="0" borderId="2" xfId="23" applyFont="1" applyFill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3" fillId="0" borderId="3" xfId="23" applyFont="1" applyFill="1" applyBorder="1" applyAlignment="1">
      <alignment horizontal="center" vertical="center" wrapText="1"/>
    </xf>
    <xf numFmtId="10" fontId="3" fillId="0" borderId="2" xfId="23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wrapText="1"/>
    </xf>
    <xf numFmtId="176" fontId="0" fillId="0" borderId="2" xfId="0" applyNumberFormat="1" applyFill="1" applyBorder="1" applyAlignment="1">
      <alignment horizontal="center" wrapText="1"/>
    </xf>
  </cellXfs>
  <cellStyles count="55">
    <cellStyle name="百分比 2" xfId="1"/>
    <cellStyle name="百分比 2 2" xfId="5"/>
    <cellStyle name="百分比 2 2 2" xfId="9"/>
    <cellStyle name="百分比 2 2 2 2" xfId="15"/>
    <cellStyle name="百分比 2 2 3" xfId="7"/>
    <cellStyle name="百分比 2 3" xfId="6"/>
    <cellStyle name="百分比 3" xfId="16"/>
    <cellStyle name="百分比 3 2" xfId="12"/>
    <cellStyle name="百分比 4" xfId="4"/>
    <cellStyle name="百分比 4 2" xfId="8"/>
    <cellStyle name="常规" xfId="0" builtinId="0"/>
    <cellStyle name="常规 10" xfId="13"/>
    <cellStyle name="常规 10 2" xfId="14"/>
    <cellStyle name="常规 14" xfId="17"/>
    <cellStyle name="常规 14 2" xfId="18"/>
    <cellStyle name="常规 14 2 2" xfId="19"/>
    <cellStyle name="常规 14 2 2 2" xfId="20"/>
    <cellStyle name="常规 14 2 3" xfId="21"/>
    <cellStyle name="常规 14 3" xfId="22"/>
    <cellStyle name="常规 2" xfId="23"/>
    <cellStyle name="常规 2 2" xfId="24"/>
    <cellStyle name="常规 2 2 2" xfId="25"/>
    <cellStyle name="常规 2 2 2 2" xfId="26"/>
    <cellStyle name="常规 2 2 2 2 2" xfId="27"/>
    <cellStyle name="常规 2 2 2 3" xfId="28"/>
    <cellStyle name="常规 2 2 2 3 2" xfId="29"/>
    <cellStyle name="常规 2 2 2 3 2 2" xfId="30"/>
    <cellStyle name="常规 2 2 2 3 3" xfId="31"/>
    <cellStyle name="常规 2 2 2 4" xfId="11"/>
    <cellStyle name="常规 2 2 3" xfId="32"/>
    <cellStyle name="常规 2 3" xfId="33"/>
    <cellStyle name="常规 2 3 2" xfId="34"/>
    <cellStyle name="常规 2 3 2 2" xfId="35"/>
    <cellStyle name="常规 2 3 3" xfId="36"/>
    <cellStyle name="常规 2 4" xfId="37"/>
    <cellStyle name="常规 2 4 2" xfId="38"/>
    <cellStyle name="常规 2 4 2 2" xfId="39"/>
    <cellStyle name="常规 2 4 3" xfId="40"/>
    <cellStyle name="常规 2 5" xfId="41"/>
    <cellStyle name="常规 3" xfId="42"/>
    <cellStyle name="常规 3 2" xfId="43"/>
    <cellStyle name="常规 3 2 2" xfId="44"/>
    <cellStyle name="常规 3 3" xfId="45"/>
    <cellStyle name="常规 4" xfId="46"/>
    <cellStyle name="常规 4 2" xfId="47"/>
    <cellStyle name="常规 5" xfId="48"/>
    <cellStyle name="常规 5 2" xfId="3"/>
    <cellStyle name="常规 6" xfId="2"/>
    <cellStyle name="常规 6 2" xfId="49"/>
    <cellStyle name="常规 7" xfId="50"/>
    <cellStyle name="常规 7 2" xfId="51"/>
    <cellStyle name="常规 8" xfId="52"/>
    <cellStyle name="常规 8 2" xfId="10"/>
    <cellStyle name="常规 9" xfId="53"/>
    <cellStyle name="常规 9 2" xfId="54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R4" sqref="R4"/>
    </sheetView>
  </sheetViews>
  <sheetFormatPr defaultColWidth="9" defaultRowHeight="13.5" x14ac:dyDescent="0.15"/>
  <cols>
    <col min="1" max="1" width="4" style="1" customWidth="1"/>
    <col min="2" max="2" width="13.125" style="1" customWidth="1"/>
    <col min="3" max="3" width="9.25" style="1" customWidth="1"/>
    <col min="4" max="4" width="9" style="1"/>
    <col min="5" max="5" width="8.5" style="1" customWidth="1"/>
    <col min="6" max="6" width="7.625" style="1" customWidth="1"/>
    <col min="7" max="8" width="8.5" style="1" customWidth="1"/>
    <col min="9" max="9" width="9.5" style="2" customWidth="1"/>
    <col min="10" max="10" width="12.5" style="25" customWidth="1"/>
    <col min="11" max="11" width="10.5" style="29" hidden="1" customWidth="1"/>
    <col min="12" max="12" width="9" style="29" hidden="1" customWidth="1"/>
    <col min="13" max="13" width="9.5" style="29" hidden="1" customWidth="1"/>
    <col min="14" max="14" width="9" style="29" hidden="1" customWidth="1"/>
    <col min="15" max="16" width="9" style="29"/>
    <col min="17" max="16384" width="9" style="1"/>
  </cols>
  <sheetData>
    <row r="1" spans="1:15" ht="18.75" x14ac:dyDescent="0.15">
      <c r="A1" s="31" t="s">
        <v>0</v>
      </c>
      <c r="B1" s="31"/>
      <c r="C1" s="3"/>
      <c r="D1" s="3"/>
      <c r="E1" s="3"/>
      <c r="F1" s="3"/>
      <c r="G1" s="3"/>
      <c r="H1" s="3"/>
      <c r="I1" s="20"/>
    </row>
    <row r="2" spans="1:15" ht="25.5" customHeight="1" x14ac:dyDescent="0.15">
      <c r="A2" s="32" t="s">
        <v>22</v>
      </c>
      <c r="B2" s="32"/>
      <c r="C2" s="32"/>
      <c r="D2" s="32"/>
      <c r="E2" s="32"/>
      <c r="F2" s="32"/>
      <c r="G2" s="32"/>
      <c r="H2" s="32"/>
      <c r="I2" s="32"/>
      <c r="J2" s="32"/>
    </row>
    <row r="3" spans="1:15" ht="14.25" customHeight="1" x14ac:dyDescent="0.15">
      <c r="A3" s="34" t="s">
        <v>1</v>
      </c>
      <c r="B3" s="34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/>
      <c r="I3" s="36" t="s">
        <v>8</v>
      </c>
      <c r="J3" s="37" t="s">
        <v>9</v>
      </c>
    </row>
    <row r="4" spans="1:15" ht="78" customHeight="1" x14ac:dyDescent="0.15">
      <c r="A4" s="35"/>
      <c r="B4" s="35"/>
      <c r="C4" s="33"/>
      <c r="D4" s="33"/>
      <c r="E4" s="33"/>
      <c r="F4" s="33"/>
      <c r="G4" s="4" t="s">
        <v>10</v>
      </c>
      <c r="H4" s="4" t="s">
        <v>11</v>
      </c>
      <c r="I4" s="36"/>
      <c r="J4" s="38"/>
    </row>
    <row r="5" spans="1:15" ht="14.25" x14ac:dyDescent="0.15">
      <c r="A5" s="35"/>
      <c r="B5" s="35"/>
      <c r="C5" s="5">
        <v>0.3</v>
      </c>
      <c r="D5" s="5">
        <v>0.1</v>
      </c>
      <c r="E5" s="5">
        <v>0.15</v>
      </c>
      <c r="F5" s="5">
        <v>0.15</v>
      </c>
      <c r="G5" s="6">
        <v>0.15</v>
      </c>
      <c r="H5" s="6">
        <v>0.15</v>
      </c>
      <c r="I5" s="21">
        <f>SUM(I7:I14)</f>
        <v>0.37130000000000002</v>
      </c>
      <c r="J5" s="26">
        <f>SUM(I5*2600)</f>
        <v>965.38</v>
      </c>
      <c r="K5" s="29" t="e">
        <f>J6+#REF!+#REF!+#REF!+#REF!+#REF!+#REF!+#REF!</f>
        <v>#REF!</v>
      </c>
    </row>
    <row r="6" spans="1:15" ht="14.25" x14ac:dyDescent="0.15">
      <c r="A6" s="7" t="s">
        <v>12</v>
      </c>
      <c r="B6" s="8" t="s">
        <v>13</v>
      </c>
      <c r="C6" s="8"/>
      <c r="D6" s="9"/>
      <c r="E6" s="9"/>
      <c r="F6" s="10"/>
      <c r="G6" s="9"/>
      <c r="H6" s="9"/>
      <c r="I6" s="22"/>
      <c r="J6" s="26">
        <f>SUM(J7:J14)</f>
        <v>967.90000000000009</v>
      </c>
    </row>
    <row r="7" spans="1:15" ht="14.25" x14ac:dyDescent="0.15">
      <c r="A7" s="11">
        <v>1</v>
      </c>
      <c r="B7" s="12" t="s">
        <v>14</v>
      </c>
      <c r="C7" s="13">
        <v>147676</v>
      </c>
      <c r="D7" s="14">
        <v>160</v>
      </c>
      <c r="E7" s="15">
        <v>30614</v>
      </c>
      <c r="F7" s="16">
        <v>78</v>
      </c>
      <c r="G7" s="14">
        <v>39879</v>
      </c>
      <c r="H7" s="14">
        <v>20</v>
      </c>
      <c r="I7" s="23">
        <v>6.0999999999999999E-2</v>
      </c>
      <c r="J7" s="28">
        <v>159.03</v>
      </c>
      <c r="M7" s="29">
        <f>J7+0.432</f>
        <v>159.46199999999999</v>
      </c>
      <c r="N7" s="29">
        <v>159.03199999999998</v>
      </c>
    </row>
    <row r="8" spans="1:15" ht="14.25" x14ac:dyDescent="0.15">
      <c r="A8" s="11">
        <v>2</v>
      </c>
      <c r="B8" s="12" t="s">
        <v>15</v>
      </c>
      <c r="C8" s="13">
        <v>279649</v>
      </c>
      <c r="D8" s="14">
        <v>321</v>
      </c>
      <c r="E8" s="15">
        <v>59295</v>
      </c>
      <c r="F8" s="16">
        <v>65</v>
      </c>
      <c r="G8" s="14">
        <v>52810</v>
      </c>
      <c r="H8" s="14">
        <v>52</v>
      </c>
      <c r="I8" s="23">
        <v>9.2600000000000002E-2</v>
      </c>
      <c r="J8" s="28">
        <v>241.19</v>
      </c>
      <c r="M8" s="29">
        <f t="shared" ref="M8:M14" si="0">J8+0.432</f>
        <v>241.62199999999999</v>
      </c>
      <c r="N8" s="29">
        <v>241.19199999999998</v>
      </c>
    </row>
    <row r="9" spans="1:15" ht="14.25" x14ac:dyDescent="0.15">
      <c r="A9" s="11">
        <v>3</v>
      </c>
      <c r="B9" s="12" t="s">
        <v>16</v>
      </c>
      <c r="C9" s="13">
        <v>120118</v>
      </c>
      <c r="D9" s="14">
        <v>158</v>
      </c>
      <c r="E9" s="15">
        <v>39969</v>
      </c>
      <c r="F9" s="16">
        <v>33</v>
      </c>
      <c r="G9" s="14">
        <v>16966</v>
      </c>
      <c r="H9" s="14">
        <v>20</v>
      </c>
      <c r="I9" s="23">
        <v>4.5999999999999999E-2</v>
      </c>
      <c r="J9" s="28">
        <v>120.032</v>
      </c>
      <c r="M9" s="29">
        <f t="shared" si="0"/>
        <v>120.464</v>
      </c>
      <c r="N9" s="29">
        <v>120.032</v>
      </c>
    </row>
    <row r="10" spans="1:15" ht="14.25" x14ac:dyDescent="0.15">
      <c r="A10" s="11">
        <v>4</v>
      </c>
      <c r="B10" s="12" t="s">
        <v>17</v>
      </c>
      <c r="C10" s="13">
        <v>123298</v>
      </c>
      <c r="D10" s="14">
        <v>188</v>
      </c>
      <c r="E10" s="15">
        <v>29972</v>
      </c>
      <c r="F10" s="16">
        <v>25</v>
      </c>
      <c r="G10" s="14">
        <v>16124</v>
      </c>
      <c r="H10" s="14">
        <v>15</v>
      </c>
      <c r="I10" s="23">
        <v>4.1500000000000002E-2</v>
      </c>
      <c r="J10" s="28">
        <v>108.33200000000001</v>
      </c>
      <c r="M10" s="29">
        <f t="shared" si="0"/>
        <v>108.76400000000001</v>
      </c>
      <c r="N10" s="29">
        <v>108.33200000000001</v>
      </c>
      <c r="O10" s="30"/>
    </row>
    <row r="11" spans="1:15" ht="14.25" x14ac:dyDescent="0.15">
      <c r="A11" s="11">
        <v>5</v>
      </c>
      <c r="B11" s="12" t="s">
        <v>18</v>
      </c>
      <c r="C11" s="13">
        <v>80320</v>
      </c>
      <c r="D11" s="14">
        <v>115</v>
      </c>
      <c r="E11" s="15">
        <v>31116</v>
      </c>
      <c r="F11" s="16">
        <v>45</v>
      </c>
      <c r="G11" s="14">
        <v>10313</v>
      </c>
      <c r="H11" s="14">
        <v>16</v>
      </c>
      <c r="I11" s="23">
        <v>3.1899999999999998E-2</v>
      </c>
      <c r="J11" s="28">
        <v>83.372</v>
      </c>
      <c r="M11" s="29">
        <f t="shared" si="0"/>
        <v>83.804000000000002</v>
      </c>
      <c r="N11" s="29">
        <v>83.372</v>
      </c>
    </row>
    <row r="12" spans="1:15" ht="14.25" x14ac:dyDescent="0.15">
      <c r="A12" s="11">
        <v>6</v>
      </c>
      <c r="B12" s="12" t="s">
        <v>19</v>
      </c>
      <c r="C12" s="13">
        <v>124759</v>
      </c>
      <c r="D12" s="14">
        <v>161</v>
      </c>
      <c r="E12" s="15">
        <v>30876</v>
      </c>
      <c r="F12" s="16">
        <v>39</v>
      </c>
      <c r="G12" s="14">
        <v>19147</v>
      </c>
      <c r="H12" s="14">
        <v>25</v>
      </c>
      <c r="I12" s="23">
        <v>4.8300000000000003E-2</v>
      </c>
      <c r="J12" s="28">
        <v>126.012</v>
      </c>
      <c r="M12" s="29">
        <f t="shared" si="0"/>
        <v>126.444</v>
      </c>
      <c r="N12" s="29">
        <v>126.012</v>
      </c>
    </row>
    <row r="13" spans="1:15" ht="14.25" x14ac:dyDescent="0.15">
      <c r="A13" s="11">
        <v>7</v>
      </c>
      <c r="B13" s="12" t="s">
        <v>20</v>
      </c>
      <c r="C13" s="13">
        <v>12697</v>
      </c>
      <c r="D13" s="14">
        <v>23</v>
      </c>
      <c r="E13" s="14">
        <v>12</v>
      </c>
      <c r="F13" s="17"/>
      <c r="G13" s="14">
        <v>0</v>
      </c>
      <c r="H13" s="14"/>
      <c r="I13" s="23">
        <v>2.2000000000000001E-3</v>
      </c>
      <c r="J13" s="27">
        <v>5.22</v>
      </c>
      <c r="K13" s="29">
        <f>J13-1</f>
        <v>4.22</v>
      </c>
    </row>
    <row r="14" spans="1:15" ht="14.25" x14ac:dyDescent="0.15">
      <c r="A14" s="11">
        <v>8</v>
      </c>
      <c r="B14" s="18" t="s">
        <v>21</v>
      </c>
      <c r="C14" s="13">
        <v>103786</v>
      </c>
      <c r="D14" s="14">
        <v>91</v>
      </c>
      <c r="E14" s="15">
        <v>16660</v>
      </c>
      <c r="F14" s="16">
        <v>33</v>
      </c>
      <c r="G14" s="14">
        <v>45159</v>
      </c>
      <c r="H14" s="14">
        <v>25</v>
      </c>
      <c r="I14" s="23">
        <v>4.7800000000000002E-2</v>
      </c>
      <c r="J14" s="28">
        <v>124.712</v>
      </c>
      <c r="M14" s="29">
        <f t="shared" si="0"/>
        <v>125.14400000000001</v>
      </c>
      <c r="N14" s="29">
        <v>124.712</v>
      </c>
    </row>
    <row r="15" spans="1:15" ht="14.25" x14ac:dyDescent="0.15">
      <c r="C15" s="19"/>
      <c r="D15" s="19"/>
      <c r="E15" s="19"/>
      <c r="F15" s="19"/>
      <c r="G15" s="19"/>
      <c r="H15" s="19"/>
      <c r="I15" s="24"/>
    </row>
  </sheetData>
  <mergeCells count="11">
    <mergeCell ref="A1:B1"/>
    <mergeCell ref="A2:J2"/>
    <mergeCell ref="G3:H3"/>
    <mergeCell ref="A3:A5"/>
    <mergeCell ref="B3:B5"/>
    <mergeCell ref="C3:C4"/>
    <mergeCell ref="D3:D4"/>
    <mergeCell ref="E3:E4"/>
    <mergeCell ref="F3:F4"/>
    <mergeCell ref="I3:I4"/>
    <mergeCell ref="J3:J4"/>
  </mergeCells>
  <phoneticPr fontId="15" type="noConversion"/>
  <pageMargins left="0.70866141732283505" right="0.6" top="0.39370078740157499" bottom="0.43307086614173201" header="0.23622047244094499" footer="0.15748031496063"/>
  <pageSetup paperSize="9" firstPageNumber="18" orientation="portrait" useFirstPageNumber="1" r:id="rId1"/>
  <headerFooter>
    <oddFooter>&amp;L&amp;14- 18 -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田嘉琪</dc:creator>
  <cp:lastModifiedBy>田嘉琪</cp:lastModifiedBy>
  <cp:lastPrinted>2019-12-18T10:30:31Z</cp:lastPrinted>
  <dcterms:created xsi:type="dcterms:W3CDTF">2006-09-16T00:00:00Z</dcterms:created>
  <dcterms:modified xsi:type="dcterms:W3CDTF">2019-12-18T11:21:35Z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